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HG Emissionen" sheetId="1" r:id="rId1"/>
    <sheet name="Endenergieverbrauch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F24" i="2"/>
  <c r="F26" i="2" s="1"/>
  <c r="E25" i="2"/>
  <c r="E24" i="2"/>
  <c r="E26" i="2" s="1"/>
  <c r="F30" i="1"/>
  <c r="F35" i="1" s="1"/>
  <c r="E37" i="1"/>
  <c r="E35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E23" i="1"/>
  <c r="C26" i="2" l="1"/>
  <c r="D24" i="2"/>
  <c r="D26" i="2" s="1"/>
  <c r="C24" i="2"/>
  <c r="C37" i="1"/>
  <c r="D35" i="1"/>
  <c r="D37" i="1" s="1"/>
  <c r="C35" i="1"/>
  <c r="D25" i="1"/>
  <c r="D23" i="1"/>
  <c r="C13" i="1"/>
  <c r="C23" i="1" s="1"/>
  <c r="C25" i="1" s="1"/>
</calcChain>
</file>

<file path=xl/sharedStrings.xml><?xml version="1.0" encoding="utf-8"?>
<sst xmlns="http://schemas.openxmlformats.org/spreadsheetml/2006/main" count="117" uniqueCount="42">
  <si>
    <t>THG-Emissionen nach Energieträgern</t>
  </si>
  <si>
    <t>Einheit</t>
  </si>
  <si>
    <t>Strom</t>
  </si>
  <si>
    <r>
      <t>t(CO</t>
    </r>
    <r>
      <rPr>
        <vertAlign val="subscript"/>
        <sz val="11"/>
        <color theme="1"/>
        <rFont val="Bahnschrift"/>
        <family val="2"/>
      </rPr>
      <t>2</t>
    </r>
    <r>
      <rPr>
        <sz val="11"/>
        <color theme="1"/>
        <rFont val="Bahnschrift"/>
        <family val="2"/>
      </rPr>
      <t>)/a</t>
    </r>
  </si>
  <si>
    <t>Fernwärme</t>
  </si>
  <si>
    <t>Nahwärme</t>
  </si>
  <si>
    <t>Erdgas</t>
  </si>
  <si>
    <t>Flüssiggas</t>
  </si>
  <si>
    <t>Heizöl</t>
  </si>
  <si>
    <t>Benzin</t>
  </si>
  <si>
    <t>Diesel</t>
  </si>
  <si>
    <t>Kerosin</t>
  </si>
  <si>
    <t>Kohle / Sonstige Fossile</t>
  </si>
  <si>
    <t>Feste Biomasse</t>
  </si>
  <si>
    <t>Sonstige Biomasse</t>
  </si>
  <si>
    <t>Biogase</t>
  </si>
  <si>
    <t>Biodiesel</t>
  </si>
  <si>
    <t>Biobenzin</t>
  </si>
  <si>
    <t>Umweltwärme / -kälte</t>
  </si>
  <si>
    <t>Erneuerbare Wärme</t>
  </si>
  <si>
    <t>Wasserstoff</t>
  </si>
  <si>
    <t>PtX-Energieträger</t>
  </si>
  <si>
    <t>Summe</t>
  </si>
  <si>
    <t>Nicht-energetische</t>
  </si>
  <si>
    <t>Summe inkl nicht-energetischer</t>
  </si>
  <si>
    <t>Bilanzjahre</t>
  </si>
  <si>
    <t>THG-Emissionen nach Sektoren</t>
  </si>
  <si>
    <t>Haushalte</t>
  </si>
  <si>
    <t>Wirtschaft:</t>
  </si>
  <si>
    <t>Produzierendes Gewerbe</t>
  </si>
  <si>
    <t>Gewerbe, Handel &amp; Dienstleistungen</t>
  </si>
  <si>
    <t>Kommunal</t>
  </si>
  <si>
    <t>Summe exkl. nicht-energetisch</t>
  </si>
  <si>
    <t>Nicht-energetische Emissionen</t>
  </si>
  <si>
    <t>Summe inkl. nicht-energetisch</t>
  </si>
  <si>
    <t xml:space="preserve">Datenquellen: </t>
  </si>
  <si>
    <t>Endenergieverbrauch nach Energieträgern</t>
  </si>
  <si>
    <t>MWh</t>
  </si>
  <si>
    <t>Sonstige konventionelle</t>
  </si>
  <si>
    <t>Verkehr - inkl. kommunaler Flotte</t>
  </si>
  <si>
    <t>*Solarthermie-Wert: für 2022 vorläufig</t>
  </si>
  <si>
    <t xml:space="preserve">EWE Netz, Schornsteinfeger Innung Oldenburg, Gewerbeaufsichtsamt Hildesheim, Veterinäramt Oldenburg, ifeu Instiut (TREMOD), Stadt Oldenburg und Beteiligungen und Eigenbetriebe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</si>
</sst>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sz val="11"/>
      <color theme="1"/>
      <name val="Bahnschrift"/>
      <family val="2"/>
    </font>
    <font>
      <sz val="10"/>
      <color theme="1"/>
      <name val="Lota Grotesque Regular"/>
      <family val="2"/>
    </font>
    <font>
      <vertAlign val="subscript"/>
      <sz val="11"/>
      <color theme="1"/>
      <name val="Bahnschrift"/>
      <family val="2"/>
    </font>
    <font>
      <b/>
      <sz val="11"/>
      <color theme="1"/>
      <name val="Bahnschrift"/>
      <family val="2"/>
    </font>
    <font>
      <sz val="11"/>
      <name val="Bahnschrift"/>
      <family val="2"/>
    </font>
    <font>
      <b/>
      <sz val="11"/>
      <color rgb="FFFF0000"/>
      <name val="Bahnschrif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Bahnschrift"/>
      <family val="2"/>
    </font>
    <font>
      <i/>
      <sz val="11"/>
      <color theme="1"/>
      <name val="Bahnschrift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0" xfId="0" applyFont="1"/>
    <xf numFmtId="0" fontId="1" fillId="0" borderId="0" xfId="1" applyFont="1"/>
    <xf numFmtId="0" fontId="1" fillId="0" borderId="1" xfId="1" applyFont="1" applyBorder="1"/>
    <xf numFmtId="0" fontId="1" fillId="0" borderId="1" xfId="0" applyFont="1" applyBorder="1"/>
    <xf numFmtId="0" fontId="4" fillId="0" borderId="0" xfId="1" applyFont="1"/>
    <xf numFmtId="3" fontId="5" fillId="2" borderId="0" xfId="0" applyNumberFormat="1" applyFont="1" applyFill="1"/>
    <xf numFmtId="3" fontId="1" fillId="2" borderId="0" xfId="0" applyNumberFormat="1" applyFont="1" applyFill="1"/>
    <xf numFmtId="3" fontId="1" fillId="2" borderId="3" xfId="0" applyNumberFormat="1" applyFont="1" applyFill="1" applyBorder="1"/>
    <xf numFmtId="3" fontId="1" fillId="2" borderId="1" xfId="0" applyNumberFormat="1" applyFont="1" applyFill="1" applyBorder="1"/>
    <xf numFmtId="3" fontId="6" fillId="2" borderId="0" xfId="0" applyNumberFormat="1" applyFont="1" applyFill="1"/>
    <xf numFmtId="0" fontId="4" fillId="0" borderId="0" xfId="0" applyFont="1"/>
    <xf numFmtId="3" fontId="5" fillId="2" borderId="1" xfId="0" applyNumberFormat="1" applyFont="1" applyFill="1" applyBorder="1"/>
    <xf numFmtId="0" fontId="4" fillId="2" borderId="0" xfId="0" applyFont="1" applyFill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3" fontId="5" fillId="3" borderId="0" xfId="0" applyNumberFormat="1" applyFont="1" applyFill="1"/>
    <xf numFmtId="3" fontId="1" fillId="4" borderId="0" xfId="0" applyNumberFormat="1" applyFont="1" applyFill="1"/>
    <xf numFmtId="3" fontId="1" fillId="3" borderId="0" xfId="0" applyNumberFormat="1" applyFont="1" applyFill="1"/>
    <xf numFmtId="0" fontId="1" fillId="0" borderId="0" xfId="1" applyFont="1" applyBorder="1"/>
    <xf numFmtId="0" fontId="1" fillId="0" borderId="0" xfId="0" applyFont="1" applyBorder="1"/>
    <xf numFmtId="3" fontId="1" fillId="2" borderId="0" xfId="0" applyNumberFormat="1" applyFont="1" applyFill="1" applyBorder="1"/>
    <xf numFmtId="3" fontId="1" fillId="3" borderId="0" xfId="0" applyNumberFormat="1" applyFont="1" applyFill="1" applyBorder="1"/>
    <xf numFmtId="3" fontId="1" fillId="4" borderId="0" xfId="0" applyNumberFormat="1" applyFont="1" applyFill="1" applyBorder="1"/>
    <xf numFmtId="0" fontId="6" fillId="0" borderId="4" xfId="1" applyFont="1" applyBorder="1"/>
    <xf numFmtId="0" fontId="1" fillId="0" borderId="4" xfId="0" applyFont="1" applyBorder="1"/>
    <xf numFmtId="3" fontId="6" fillId="2" borderId="4" xfId="0" applyNumberFormat="1" applyFont="1" applyFill="1" applyBorder="1"/>
    <xf numFmtId="3" fontId="6" fillId="3" borderId="4" xfId="0" applyNumberFormat="1" applyFont="1" applyFill="1" applyBorder="1"/>
    <xf numFmtId="3" fontId="6" fillId="4" borderId="4" xfId="0" applyNumberFormat="1" applyFont="1" applyFill="1" applyBorder="1"/>
    <xf numFmtId="3" fontId="1" fillId="3" borderId="1" xfId="0" applyNumberFormat="1" applyFont="1" applyFill="1" applyBorder="1"/>
    <xf numFmtId="3" fontId="1" fillId="4" borderId="1" xfId="0" applyNumberFormat="1" applyFont="1" applyFill="1" applyBorder="1"/>
    <xf numFmtId="3" fontId="4" fillId="2" borderId="0" xfId="0" applyNumberFormat="1" applyFont="1" applyFill="1"/>
    <xf numFmtId="3" fontId="4" fillId="3" borderId="0" xfId="0" applyNumberFormat="1" applyFont="1" applyFill="1"/>
    <xf numFmtId="3" fontId="4" fillId="4" borderId="0" xfId="0" applyNumberFormat="1" applyFont="1" applyFill="1"/>
    <xf numFmtId="3" fontId="1" fillId="2" borderId="4" xfId="0" applyNumberFormat="1" applyFont="1" applyFill="1" applyBorder="1"/>
    <xf numFmtId="3" fontId="8" fillId="4" borderId="0" xfId="0" applyNumberFormat="1" applyFont="1" applyFill="1"/>
    <xf numFmtId="0" fontId="1" fillId="5" borderId="1" xfId="0" applyFont="1" applyFill="1" applyBorder="1"/>
    <xf numFmtId="3" fontId="1" fillId="5" borderId="0" xfId="0" applyNumberFormat="1" applyFont="1" applyFill="1"/>
    <xf numFmtId="3" fontId="9" fillId="5" borderId="0" xfId="0" applyNumberFormat="1" applyFont="1" applyFill="1"/>
    <xf numFmtId="3" fontId="1" fillId="5" borderId="0" xfId="0" applyNumberFormat="1" applyFont="1" applyFill="1" applyBorder="1"/>
    <xf numFmtId="3" fontId="6" fillId="5" borderId="4" xfId="0" applyNumberFormat="1" applyFont="1" applyFill="1" applyBorder="1"/>
    <xf numFmtId="3" fontId="1" fillId="5" borderId="1" xfId="0" applyNumberFormat="1" applyFont="1" applyFill="1" applyBorder="1"/>
    <xf numFmtId="3" fontId="4" fillId="5" borderId="0" xfId="0" applyNumberFormat="1" applyFont="1" applyFill="1"/>
    <xf numFmtId="3" fontId="9" fillId="0" borderId="0" xfId="0" applyNumberFormat="1" applyFont="1"/>
    <xf numFmtId="0" fontId="7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421\7%20Konzepte\73%20Monitoring\energie+co2%20berichte\Energie-_u_THG-Bilanz-Visualisier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 THG-Emissionen"/>
      <sheetName val="Daten Endenergieverbrauch"/>
      <sheetName val="Daten Nicht-Energetische"/>
      <sheetName val="Graphen nach Energieträger"/>
      <sheetName val="Graphen nach Sektoren"/>
      <sheetName val="Graphen Zeitreihe StatJahrb"/>
      <sheetName val="Graphen Zeitreihe"/>
      <sheetName val="lokale Energieproduktion"/>
      <sheetName val="verkehr"/>
      <sheetName val="Emissionsfaktoren"/>
    </sheetNames>
    <sheetDataSet>
      <sheetData sheetId="0" refreshError="1">
        <row r="4">
          <cell r="M4">
            <v>300062.77344546613</v>
          </cell>
        </row>
        <row r="5">
          <cell r="M5">
            <v>0</v>
          </cell>
        </row>
        <row r="6">
          <cell r="M6">
            <v>0</v>
          </cell>
        </row>
        <row r="7">
          <cell r="M7">
            <v>411294.16423160868</v>
          </cell>
        </row>
        <row r="8">
          <cell r="M8">
            <v>1481.0158779353774</v>
          </cell>
        </row>
        <row r="9">
          <cell r="M9">
            <v>4589.6933898456655</v>
          </cell>
        </row>
        <row r="10">
          <cell r="M10">
            <v>97937.624517912802</v>
          </cell>
        </row>
        <row r="11">
          <cell r="M11">
            <v>174187.36118225506</v>
          </cell>
        </row>
        <row r="13">
          <cell r="M13">
            <v>4216.1410395768007</v>
          </cell>
        </row>
        <row r="14">
          <cell r="M14">
            <v>1256.5431360900002</v>
          </cell>
        </row>
        <row r="16">
          <cell r="M16">
            <v>3826.1795430172888</v>
          </cell>
        </row>
        <row r="17">
          <cell r="M17">
            <v>4493.3888633931056</v>
          </cell>
        </row>
        <row r="18">
          <cell r="M18">
            <v>1451.3277728998853</v>
          </cell>
        </row>
        <row r="20">
          <cell r="M20">
            <v>104</v>
          </cell>
        </row>
        <row r="23">
          <cell r="M23">
            <v>1004900.2130000008</v>
          </cell>
        </row>
        <row r="24">
          <cell r="M24">
            <v>116098.03478717414</v>
          </cell>
        </row>
        <row r="25">
          <cell r="M25">
            <v>1120998.247787175</v>
          </cell>
        </row>
      </sheetData>
      <sheetData sheetId="1" refreshError="1"/>
      <sheetData sheetId="2" refreshError="1">
        <row r="9">
          <cell r="D9">
            <v>113143.87349792232</v>
          </cell>
          <cell r="E9">
            <v>116098.03478717414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J14" sqref="J14"/>
    </sheetView>
  </sheetViews>
  <sheetFormatPr baseColWidth="10" defaultColWidth="9.140625" defaultRowHeight="15"/>
  <cols>
    <col min="1" max="1" width="36.5703125" customWidth="1"/>
    <col min="3" max="3" width="12.7109375" customWidth="1"/>
    <col min="4" max="4" width="11.42578125" customWidth="1"/>
    <col min="5" max="5" width="11.5703125" customWidth="1"/>
    <col min="6" max="6" width="13.42578125" customWidth="1"/>
  </cols>
  <sheetData>
    <row r="1" spans="1:14">
      <c r="A1" s="45" t="s">
        <v>35</v>
      </c>
      <c r="B1" s="48" t="s">
        <v>41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>
      <c r="C2" s="46" t="s">
        <v>25</v>
      </c>
      <c r="D2" s="47"/>
      <c r="E2" s="1"/>
    </row>
    <row r="3" spans="1:14">
      <c r="A3" s="11" t="s">
        <v>0</v>
      </c>
      <c r="B3" s="11" t="s">
        <v>1</v>
      </c>
      <c r="C3" s="13">
        <v>2019</v>
      </c>
      <c r="D3" s="13">
        <v>2020</v>
      </c>
      <c r="E3" s="13">
        <v>2021</v>
      </c>
      <c r="F3" s="13">
        <v>2022</v>
      </c>
    </row>
    <row r="4" spans="1:14" ht="17.25">
      <c r="A4" s="2" t="s">
        <v>2</v>
      </c>
      <c r="B4" s="1" t="s">
        <v>3</v>
      </c>
      <c r="C4" s="6">
        <v>306391.33292455907</v>
      </c>
      <c r="D4" s="6">
        <v>262963.65557994333</v>
      </c>
      <c r="E4" s="7">
        <v>288704.01059610199</v>
      </c>
      <c r="F4" s="7">
        <f>'[1]Daten THG-Emissionen'!M4</f>
        <v>300062.77344546613</v>
      </c>
    </row>
    <row r="5" spans="1:14" ht="17.25">
      <c r="A5" s="2" t="s">
        <v>4</v>
      </c>
      <c r="B5" s="1" t="s">
        <v>3</v>
      </c>
      <c r="C5" s="6">
        <v>0</v>
      </c>
      <c r="D5" s="6">
        <v>0</v>
      </c>
      <c r="E5" s="7">
        <v>0</v>
      </c>
      <c r="F5" s="7">
        <f>'[1]Daten THG-Emissionen'!M5</f>
        <v>0</v>
      </c>
    </row>
    <row r="6" spans="1:14" ht="17.25">
      <c r="A6" s="2" t="s">
        <v>5</v>
      </c>
      <c r="B6" s="1" t="s">
        <v>3</v>
      </c>
      <c r="C6" s="6">
        <v>0</v>
      </c>
      <c r="D6" s="6">
        <v>0</v>
      </c>
      <c r="E6" s="7">
        <v>0</v>
      </c>
      <c r="F6" s="7">
        <f>'[1]Daten THG-Emissionen'!M6</f>
        <v>0</v>
      </c>
    </row>
    <row r="7" spans="1:14" ht="17.25">
      <c r="A7" s="2" t="s">
        <v>6</v>
      </c>
      <c r="B7" s="1" t="s">
        <v>3</v>
      </c>
      <c r="C7" s="6">
        <v>436983.09937715973</v>
      </c>
      <c r="D7" s="6">
        <v>424865.62000947981</v>
      </c>
      <c r="E7" s="7">
        <v>474397.55885232764</v>
      </c>
      <c r="F7" s="7">
        <f>'[1]Daten THG-Emissionen'!M7</f>
        <v>411294.16423160868</v>
      </c>
    </row>
    <row r="8" spans="1:14" ht="17.25">
      <c r="A8" s="2" t="s">
        <v>7</v>
      </c>
      <c r="B8" s="1" t="s">
        <v>3</v>
      </c>
      <c r="C8" s="6">
        <v>1936.5102021755486</v>
      </c>
      <c r="D8" s="6">
        <v>1557.6554152041358</v>
      </c>
      <c r="E8" s="7">
        <v>1450.0865731230469</v>
      </c>
      <c r="F8" s="7">
        <f>'[1]Daten THG-Emissionen'!M8</f>
        <v>1481.0158779353774</v>
      </c>
    </row>
    <row r="9" spans="1:14" ht="17.25">
      <c r="A9" s="2" t="s">
        <v>8</v>
      </c>
      <c r="B9" s="1" t="s">
        <v>3</v>
      </c>
      <c r="C9" s="6">
        <v>7714.0930038000006</v>
      </c>
      <c r="D9" s="6">
        <v>7011.5398112759476</v>
      </c>
      <c r="E9" s="7">
        <v>5589.6195599999992</v>
      </c>
      <c r="F9" s="7">
        <f>'[1]Daten THG-Emissionen'!M9</f>
        <v>4589.6933898456655</v>
      </c>
    </row>
    <row r="10" spans="1:14" ht="17.25">
      <c r="A10" s="2" t="s">
        <v>9</v>
      </c>
      <c r="B10" s="1" t="s">
        <v>3</v>
      </c>
      <c r="C10" s="6">
        <v>102915.97989761805</v>
      </c>
      <c r="D10" s="6">
        <v>89747.425195650489</v>
      </c>
      <c r="E10" s="7">
        <v>88746.334186424661</v>
      </c>
      <c r="F10" s="7">
        <f>'[1]Daten THG-Emissionen'!M10</f>
        <v>97937.624517912802</v>
      </c>
    </row>
    <row r="11" spans="1:14" ht="17.25">
      <c r="A11" s="2" t="s">
        <v>10</v>
      </c>
      <c r="B11" s="1" t="s">
        <v>3</v>
      </c>
      <c r="C11" s="6">
        <v>177623.5751227049</v>
      </c>
      <c r="D11" s="6">
        <v>154989.36875088001</v>
      </c>
      <c r="E11" s="7">
        <v>159034.00748831959</v>
      </c>
      <c r="F11" s="7">
        <f>'[1]Daten THG-Emissionen'!M11</f>
        <v>174187.36118225506</v>
      </c>
    </row>
    <row r="12" spans="1:14" ht="17.25">
      <c r="A12" s="2" t="s">
        <v>11</v>
      </c>
      <c r="B12" s="1" t="s">
        <v>3</v>
      </c>
      <c r="C12" s="6">
        <v>0</v>
      </c>
      <c r="D12" s="6">
        <v>0</v>
      </c>
      <c r="E12" s="7">
        <v>0</v>
      </c>
      <c r="F12" s="7">
        <f>'[1]Daten THG-Emissionen'!M12</f>
        <v>0</v>
      </c>
    </row>
    <row r="13" spans="1:14" ht="17.25">
      <c r="A13" s="2" t="s">
        <v>12</v>
      </c>
      <c r="B13" s="1" t="s">
        <v>3</v>
      </c>
      <c r="C13" s="6">
        <f>4828.22661+98.84</f>
        <v>4927.0666099999999</v>
      </c>
      <c r="D13" s="6">
        <v>4197.1902099999998</v>
      </c>
      <c r="E13" s="7">
        <v>4216.1410395768007</v>
      </c>
      <c r="F13" s="7">
        <f>'[1]Daten THG-Emissionen'!M13</f>
        <v>4216.1410395768007</v>
      </c>
    </row>
    <row r="14" spans="1:14" ht="17.25">
      <c r="A14" s="2" t="s">
        <v>13</v>
      </c>
      <c r="B14" s="1" t="s">
        <v>3</v>
      </c>
      <c r="C14" s="6">
        <v>2722.9569453900003</v>
      </c>
      <c r="D14" s="6">
        <v>2428.8190636499999</v>
      </c>
      <c r="E14" s="7">
        <v>1364.3097600000001</v>
      </c>
      <c r="F14" s="7">
        <f>'[1]Daten THG-Emissionen'!M14</f>
        <v>1256.5431360900002</v>
      </c>
    </row>
    <row r="15" spans="1:14" ht="17.25">
      <c r="A15" s="2" t="s">
        <v>14</v>
      </c>
      <c r="B15" s="1" t="s">
        <v>3</v>
      </c>
      <c r="C15" s="6">
        <v>0</v>
      </c>
      <c r="D15" s="6">
        <v>0</v>
      </c>
      <c r="E15" s="7">
        <v>0</v>
      </c>
      <c r="F15" s="7">
        <f>'[1]Daten THG-Emissionen'!M15</f>
        <v>0</v>
      </c>
    </row>
    <row r="16" spans="1:14" ht="17.25">
      <c r="A16" s="2" t="s">
        <v>15</v>
      </c>
      <c r="B16" s="1" t="s">
        <v>3</v>
      </c>
      <c r="C16" s="6">
        <v>2257.2225402842487</v>
      </c>
      <c r="D16" s="6">
        <v>3300.5763345959085</v>
      </c>
      <c r="E16" s="7">
        <v>3779.8832660968769</v>
      </c>
      <c r="F16" s="7">
        <f>'[1]Daten THG-Emissionen'!M16</f>
        <v>3826.1795430172888</v>
      </c>
    </row>
    <row r="17" spans="1:6" ht="17.25">
      <c r="A17" s="2" t="s">
        <v>16</v>
      </c>
      <c r="B17" s="1" t="s">
        <v>3</v>
      </c>
      <c r="C17" s="6">
        <v>3675.840719048927</v>
      </c>
      <c r="D17" s="6">
        <v>4437.1561359700017</v>
      </c>
      <c r="E17" s="7">
        <v>3748.7462687480934</v>
      </c>
      <c r="F17" s="7">
        <f>'[1]Daten THG-Emissionen'!M17</f>
        <v>4493.3888633931056</v>
      </c>
    </row>
    <row r="18" spans="1:6" ht="17.25">
      <c r="A18" s="2" t="s">
        <v>17</v>
      </c>
      <c r="B18" s="1" t="s">
        <v>3</v>
      </c>
      <c r="C18" s="6">
        <v>1577.8697036273647</v>
      </c>
      <c r="D18" s="6">
        <v>1321.2087038769905</v>
      </c>
      <c r="E18" s="7">
        <v>1284.7422545265613</v>
      </c>
      <c r="F18" s="7">
        <f>'[1]Daten THG-Emissionen'!M18</f>
        <v>1451.3277728998853</v>
      </c>
    </row>
    <row r="19" spans="1:6" ht="17.25">
      <c r="A19" s="2" t="s">
        <v>18</v>
      </c>
      <c r="B19" s="1" t="s">
        <v>3</v>
      </c>
      <c r="C19" s="6">
        <v>0</v>
      </c>
      <c r="D19" s="6">
        <v>0</v>
      </c>
      <c r="E19" s="7">
        <v>0</v>
      </c>
      <c r="F19" s="7">
        <f>'[1]Daten THG-Emissionen'!M19</f>
        <v>0</v>
      </c>
    </row>
    <row r="20" spans="1:6" ht="17.25">
      <c r="A20" s="2" t="s">
        <v>19</v>
      </c>
      <c r="B20" s="1" t="s">
        <v>3</v>
      </c>
      <c r="C20" s="6">
        <v>106.65125</v>
      </c>
      <c r="D20" s="6">
        <v>83.626011000000005</v>
      </c>
      <c r="E20" s="7">
        <v>103.56727500000001</v>
      </c>
      <c r="F20" s="7">
        <f>'[1]Daten THG-Emissionen'!M20</f>
        <v>104</v>
      </c>
    </row>
    <row r="21" spans="1:6" ht="17.25">
      <c r="A21" s="2" t="s">
        <v>20</v>
      </c>
      <c r="B21" s="1" t="s">
        <v>3</v>
      </c>
      <c r="C21" s="7">
        <v>0</v>
      </c>
      <c r="D21" s="7">
        <v>0</v>
      </c>
      <c r="E21" s="7">
        <v>0</v>
      </c>
      <c r="F21" s="7">
        <f>'[1]Daten THG-Emissionen'!M21</f>
        <v>0</v>
      </c>
    </row>
    <row r="22" spans="1:6" ht="17.25">
      <c r="A22" s="3" t="s">
        <v>21</v>
      </c>
      <c r="B22" s="4" t="s">
        <v>3</v>
      </c>
      <c r="C22" s="8">
        <v>0</v>
      </c>
      <c r="D22" s="9">
        <v>0</v>
      </c>
      <c r="E22" s="9">
        <v>0</v>
      </c>
      <c r="F22" s="7">
        <f>'[1]Daten THG-Emissionen'!M22</f>
        <v>0</v>
      </c>
    </row>
    <row r="23" spans="1:6" ht="17.25">
      <c r="A23" s="5" t="s">
        <v>22</v>
      </c>
      <c r="B23" s="1" t="s">
        <v>3</v>
      </c>
      <c r="C23" s="10">
        <f>SUM(C4:C22)</f>
        <v>1048832.1982963681</v>
      </c>
      <c r="D23" s="10">
        <f>SUM(D4:D22)</f>
        <v>956903.84122152661</v>
      </c>
      <c r="E23" s="10">
        <f>SUM(E4:E22)</f>
        <v>1032419.0071202453</v>
      </c>
      <c r="F23" s="27">
        <f>'[1]Daten THG-Emissionen'!M23</f>
        <v>1004900.2130000008</v>
      </c>
    </row>
    <row r="24" spans="1:6" ht="17.25">
      <c r="A24" s="3" t="s">
        <v>23</v>
      </c>
      <c r="B24" s="4" t="s">
        <v>3</v>
      </c>
      <c r="C24" s="9">
        <v>126464.763662782</v>
      </c>
      <c r="D24" s="9">
        <v>120047.92032098299</v>
      </c>
      <c r="E24" s="9">
        <v>113143.87349792232</v>
      </c>
      <c r="F24" s="22">
        <f>'[1]Daten THG-Emissionen'!M24</f>
        <v>116098.03478717414</v>
      </c>
    </row>
    <row r="25" spans="1:6" ht="17.25">
      <c r="A25" s="5" t="s">
        <v>24</v>
      </c>
      <c r="B25" s="1" t="s">
        <v>3</v>
      </c>
      <c r="C25" s="7">
        <f>SUM(C23+C24)</f>
        <v>1175296.9619591502</v>
      </c>
      <c r="D25" s="7">
        <f>SUM(D23+D24)</f>
        <v>1076951.7615425095</v>
      </c>
      <c r="E25" s="7">
        <v>1145562.8806181676</v>
      </c>
      <c r="F25" s="35">
        <f>'[1]Daten THG-Emissionen'!M25</f>
        <v>1120998.247787175</v>
      </c>
    </row>
    <row r="28" spans="1:6">
      <c r="A28" s="11" t="s">
        <v>26</v>
      </c>
      <c r="B28" s="11" t="s">
        <v>1</v>
      </c>
      <c r="C28" s="13">
        <v>2019</v>
      </c>
      <c r="D28" s="13">
        <v>2020</v>
      </c>
      <c r="E28" s="13">
        <v>2021</v>
      </c>
      <c r="F28" s="13">
        <v>2022</v>
      </c>
    </row>
    <row r="29" spans="1:6" ht="17.25">
      <c r="A29" s="1" t="s">
        <v>27</v>
      </c>
      <c r="B29" s="1" t="s">
        <v>3</v>
      </c>
      <c r="C29" s="7">
        <v>383522.22206859844</v>
      </c>
      <c r="D29" s="7">
        <v>367758.74724863021</v>
      </c>
      <c r="E29" s="7">
        <v>413502.96674</v>
      </c>
      <c r="F29" s="7">
        <v>357653</v>
      </c>
    </row>
    <row r="30" spans="1:6" ht="17.25">
      <c r="A30" s="1" t="s">
        <v>39</v>
      </c>
      <c r="B30" s="1" t="s">
        <v>3</v>
      </c>
      <c r="C30" s="6">
        <v>301803.74493596761</v>
      </c>
      <c r="D30" s="6">
        <v>264619.86598534964</v>
      </c>
      <c r="E30" s="6">
        <v>269144.86569519644</v>
      </c>
      <c r="F30" s="7">
        <f>289726+2679</f>
        <v>292405</v>
      </c>
    </row>
    <row r="31" spans="1:6">
      <c r="A31" s="1" t="s">
        <v>28</v>
      </c>
      <c r="B31" s="1"/>
      <c r="C31" s="6"/>
      <c r="D31" s="6"/>
      <c r="E31" s="6"/>
      <c r="F31" s="7"/>
    </row>
    <row r="32" spans="1:6" ht="17.25">
      <c r="A32" s="1" t="s">
        <v>29</v>
      </c>
      <c r="B32" s="1" t="s">
        <v>3</v>
      </c>
      <c r="C32" s="6">
        <v>236821.65598000001</v>
      </c>
      <c r="D32" s="6">
        <v>205662.70909754309</v>
      </c>
      <c r="E32" s="6">
        <v>223227.63032999999</v>
      </c>
      <c r="F32" s="7">
        <v>242918.65729999993</v>
      </c>
    </row>
    <row r="33" spans="1:6" ht="17.25">
      <c r="A33" s="1" t="s">
        <v>30</v>
      </c>
      <c r="B33" s="1" t="s">
        <v>3</v>
      </c>
      <c r="C33" s="6">
        <v>91419</v>
      </c>
      <c r="D33" s="6">
        <v>86454</v>
      </c>
      <c r="E33" s="7">
        <v>90489.672190000027</v>
      </c>
      <c r="F33" s="7">
        <v>77083</v>
      </c>
    </row>
    <row r="34" spans="1:6" ht="17.25">
      <c r="A34" s="4" t="s">
        <v>31</v>
      </c>
      <c r="B34" s="4" t="s">
        <v>3</v>
      </c>
      <c r="C34" s="12">
        <v>35265</v>
      </c>
      <c r="D34" s="12">
        <v>32409</v>
      </c>
      <c r="E34" s="12">
        <v>36053.871939999997</v>
      </c>
      <c r="F34" s="9">
        <v>34839</v>
      </c>
    </row>
    <row r="35" spans="1:6" ht="17.25">
      <c r="A35" s="11" t="s">
        <v>32</v>
      </c>
      <c r="B35" s="1" t="s">
        <v>3</v>
      </c>
      <c r="C35" s="6">
        <f>SUM(C32:C34,C29:C30)</f>
        <v>1048831.6229845663</v>
      </c>
      <c r="D35" s="6">
        <f>SUM(D32:D34,D29:D30)</f>
        <v>956904.32233152294</v>
      </c>
      <c r="E35" s="6">
        <f>SUM(E32:E34,E29:E30)</f>
        <v>1032419.0068951964</v>
      </c>
      <c r="F35" s="7">
        <f>SUM(F32:F34,F29:F30)</f>
        <v>1004898.6573</v>
      </c>
    </row>
    <row r="36" spans="1:6" ht="17.25">
      <c r="A36" s="4" t="s">
        <v>33</v>
      </c>
      <c r="B36" s="4" t="s">
        <v>3</v>
      </c>
      <c r="C36" s="9">
        <v>126464.763662782</v>
      </c>
      <c r="D36" s="9">
        <v>120047.92032098299</v>
      </c>
      <c r="E36" s="9">
        <v>113143.87349792232</v>
      </c>
      <c r="F36" s="9">
        <v>116098.03478717414</v>
      </c>
    </row>
    <row r="37" spans="1:6" ht="17.25">
      <c r="A37" s="11" t="s">
        <v>34</v>
      </c>
      <c r="B37" s="1" t="s">
        <v>3</v>
      </c>
      <c r="C37" s="7">
        <f>SUM(C35:C36)</f>
        <v>1175296.3866473483</v>
      </c>
      <c r="D37" s="7">
        <f>SUM(D35:D36)</f>
        <v>1076952.2426525059</v>
      </c>
      <c r="E37" s="7">
        <f>SUM(E35:E36)</f>
        <v>1145562.8803931186</v>
      </c>
      <c r="F37" s="7">
        <v>1120996.6920871742</v>
      </c>
    </row>
    <row r="38" spans="1:6">
      <c r="A38" s="1"/>
      <c r="B38" s="1"/>
    </row>
  </sheetData>
  <mergeCells count="2">
    <mergeCell ref="C2:D2"/>
    <mergeCell ref="B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6"/>
  <sheetViews>
    <sheetView workbookViewId="0">
      <selection activeCell="G14" sqref="G14"/>
    </sheetView>
  </sheetViews>
  <sheetFormatPr baseColWidth="10" defaultRowHeight="15"/>
  <cols>
    <col min="1" max="1" width="44" customWidth="1"/>
  </cols>
  <sheetData>
    <row r="3" spans="1:6">
      <c r="A3" s="4" t="s">
        <v>36</v>
      </c>
      <c r="B3" s="4" t="s">
        <v>1</v>
      </c>
      <c r="C3" s="14">
        <v>2019</v>
      </c>
      <c r="D3" s="15">
        <v>2020</v>
      </c>
      <c r="E3" s="16">
        <v>2021</v>
      </c>
      <c r="F3" s="37">
        <v>2022</v>
      </c>
    </row>
    <row r="4" spans="1:6">
      <c r="A4" s="2" t="s">
        <v>2</v>
      </c>
      <c r="B4" s="1" t="s">
        <v>37</v>
      </c>
      <c r="C4" s="6">
        <v>640986.05310000002</v>
      </c>
      <c r="D4" s="17">
        <v>612968.89009999996</v>
      </c>
      <c r="E4" s="36">
        <v>611661.04087573825</v>
      </c>
      <c r="F4" s="38">
        <v>594183.7137930023</v>
      </c>
    </row>
    <row r="5" spans="1:6">
      <c r="A5" s="2" t="s">
        <v>4</v>
      </c>
      <c r="B5" s="1" t="s">
        <v>37</v>
      </c>
      <c r="C5" s="7">
        <v>0</v>
      </c>
      <c r="D5" s="19">
        <v>0</v>
      </c>
      <c r="E5" s="18">
        <v>0</v>
      </c>
      <c r="F5" s="38">
        <v>0</v>
      </c>
    </row>
    <row r="6" spans="1:6">
      <c r="A6" s="2" t="s">
        <v>5</v>
      </c>
      <c r="B6" s="1" t="s">
        <v>37</v>
      </c>
      <c r="C6" s="7">
        <v>0</v>
      </c>
      <c r="D6" s="19">
        <v>0</v>
      </c>
      <c r="E6" s="18">
        <v>0</v>
      </c>
      <c r="F6" s="38">
        <v>0</v>
      </c>
    </row>
    <row r="7" spans="1:6">
      <c r="A7" s="2" t="s">
        <v>6</v>
      </c>
      <c r="B7" s="1" t="s">
        <v>37</v>
      </c>
      <c r="C7" s="6">
        <v>1767110.2678</v>
      </c>
      <c r="D7" s="17">
        <v>1717109.0988</v>
      </c>
      <c r="E7" s="36">
        <v>1916263.2660195734</v>
      </c>
      <c r="F7" s="38">
        <v>1597388.9391317535</v>
      </c>
    </row>
    <row r="8" spans="1:6">
      <c r="A8" s="2" t="s">
        <v>7</v>
      </c>
      <c r="B8" s="1" t="s">
        <v>37</v>
      </c>
      <c r="C8" s="7">
        <v>6663.3476000000001</v>
      </c>
      <c r="D8" s="19">
        <v>5359.8600999999999</v>
      </c>
      <c r="E8" s="18">
        <v>4990.1088740645882</v>
      </c>
      <c r="F8" s="38">
        <v>5101.6193839592843</v>
      </c>
    </row>
    <row r="9" spans="1:6">
      <c r="A9" s="2" t="s">
        <v>8</v>
      </c>
      <c r="B9" s="1" t="s">
        <v>37</v>
      </c>
      <c r="C9" s="7">
        <v>24258.15</v>
      </c>
      <c r="D9" s="19">
        <v>22048.87</v>
      </c>
      <c r="E9" s="18">
        <v>17577.420000000002</v>
      </c>
      <c r="F9" s="38">
        <v>14663.560000000003</v>
      </c>
    </row>
    <row r="10" spans="1:6">
      <c r="A10" s="2" t="s">
        <v>9</v>
      </c>
      <c r="B10" s="1" t="s">
        <v>37</v>
      </c>
      <c r="C10" s="7">
        <v>319621.97470000002</v>
      </c>
      <c r="D10" s="19">
        <v>278617.00400000002</v>
      </c>
      <c r="E10" s="18">
        <v>275541.71212490776</v>
      </c>
      <c r="F10" s="38">
        <v>282502.15663423965</v>
      </c>
    </row>
    <row r="11" spans="1:6">
      <c r="A11" s="2" t="s">
        <v>10</v>
      </c>
      <c r="B11" s="1" t="s">
        <v>37</v>
      </c>
      <c r="C11" s="6">
        <v>543925.98380000005</v>
      </c>
      <c r="D11" s="17">
        <v>474278.96720000001</v>
      </c>
      <c r="E11" s="36">
        <v>486561.46273173019</v>
      </c>
      <c r="F11" s="38">
        <v>491516.43011551158</v>
      </c>
    </row>
    <row r="12" spans="1:6">
      <c r="A12" s="2" t="s">
        <v>11</v>
      </c>
      <c r="B12" s="1" t="s">
        <v>37</v>
      </c>
      <c r="C12" s="7">
        <v>0</v>
      </c>
      <c r="D12" s="19">
        <v>0</v>
      </c>
      <c r="E12" s="18">
        <v>0</v>
      </c>
      <c r="F12" s="38">
        <v>0</v>
      </c>
    </row>
    <row r="13" spans="1:6">
      <c r="A13" s="2" t="s">
        <v>12</v>
      </c>
      <c r="B13" s="1" t="s">
        <v>37</v>
      </c>
      <c r="C13" s="7">
        <v>11747.51</v>
      </c>
      <c r="D13" s="19">
        <v>9474.4699999999993</v>
      </c>
      <c r="E13" s="18">
        <v>9474</v>
      </c>
      <c r="F13" s="38">
        <v>9474.4699999999993</v>
      </c>
    </row>
    <row r="14" spans="1:6">
      <c r="A14" s="2" t="s">
        <v>13</v>
      </c>
      <c r="B14" s="1" t="s">
        <v>37</v>
      </c>
      <c r="C14" s="7">
        <v>123770.77</v>
      </c>
      <c r="D14" s="19">
        <v>115658.05</v>
      </c>
      <c r="E14" s="18">
        <v>62014.080000000002</v>
      </c>
      <c r="F14" s="38">
        <v>57115.6</v>
      </c>
    </row>
    <row r="15" spans="1:6">
      <c r="A15" s="2" t="s">
        <v>14</v>
      </c>
      <c r="B15" s="1" t="s">
        <v>37</v>
      </c>
      <c r="C15" s="7">
        <v>0</v>
      </c>
      <c r="D15" s="19">
        <v>0</v>
      </c>
      <c r="E15" s="18">
        <v>0</v>
      </c>
      <c r="F15" s="38">
        <v>0</v>
      </c>
    </row>
    <row r="16" spans="1:6">
      <c r="A16" s="2" t="s">
        <v>15</v>
      </c>
      <c r="B16" s="1" t="s">
        <v>37</v>
      </c>
      <c r="C16" s="6">
        <v>20589.068599999999</v>
      </c>
      <c r="D16" s="17">
        <v>29824.817200000001</v>
      </c>
      <c r="E16" s="18">
        <v>30624.289047039219</v>
      </c>
      <c r="F16" s="38">
        <v>31511.964847228497</v>
      </c>
    </row>
    <row r="17" spans="1:7">
      <c r="A17" s="2" t="s">
        <v>16</v>
      </c>
      <c r="B17" s="1" t="s">
        <v>37</v>
      </c>
      <c r="C17" s="6">
        <v>31044.569</v>
      </c>
      <c r="D17" s="17">
        <v>39397.4372</v>
      </c>
      <c r="E17" s="36">
        <v>33804.114991427101</v>
      </c>
      <c r="F17" s="38">
        <v>34153.013441879448</v>
      </c>
    </row>
    <row r="18" spans="1:7">
      <c r="A18" s="2" t="s">
        <v>17</v>
      </c>
      <c r="B18" s="1" t="s">
        <v>37</v>
      </c>
      <c r="C18" s="7">
        <v>13782.9033</v>
      </c>
      <c r="D18" s="19">
        <v>12718.4064</v>
      </c>
      <c r="E18" s="18">
        <v>13108.463637194291</v>
      </c>
      <c r="F18" s="38">
        <v>13434.943849422927</v>
      </c>
    </row>
    <row r="19" spans="1:7">
      <c r="A19" s="2" t="s">
        <v>18</v>
      </c>
      <c r="B19" s="1" t="s">
        <v>37</v>
      </c>
      <c r="C19" s="7">
        <v>0</v>
      </c>
      <c r="D19" s="19">
        <v>0</v>
      </c>
      <c r="E19" s="18">
        <v>0</v>
      </c>
      <c r="F19" s="38">
        <v>0</v>
      </c>
    </row>
    <row r="20" spans="1:7">
      <c r="A20" s="2" t="s">
        <v>19</v>
      </c>
      <c r="B20" s="1" t="s">
        <v>37</v>
      </c>
      <c r="C20" s="7">
        <v>4266.05</v>
      </c>
      <c r="D20" s="19">
        <v>4401.3689999999997</v>
      </c>
      <c r="E20" s="18">
        <v>4503</v>
      </c>
      <c r="F20" s="39">
        <v>4503</v>
      </c>
      <c r="G20" s="44" t="s">
        <v>40</v>
      </c>
    </row>
    <row r="21" spans="1:7">
      <c r="A21" s="2" t="s">
        <v>20</v>
      </c>
      <c r="B21" s="1" t="s">
        <v>37</v>
      </c>
      <c r="C21" s="7">
        <v>0</v>
      </c>
      <c r="D21" s="19">
        <v>0</v>
      </c>
      <c r="E21" s="18">
        <v>0</v>
      </c>
      <c r="F21" s="38">
        <v>0</v>
      </c>
    </row>
    <row r="22" spans="1:7">
      <c r="A22" s="20" t="s">
        <v>21</v>
      </c>
      <c r="B22" s="21" t="s">
        <v>37</v>
      </c>
      <c r="C22" s="22">
        <v>0</v>
      </c>
      <c r="D22" s="23">
        <v>0</v>
      </c>
      <c r="E22" s="24">
        <v>0</v>
      </c>
      <c r="F22" s="40">
        <v>0</v>
      </c>
    </row>
    <row r="23" spans="1:7">
      <c r="A23" s="20" t="s">
        <v>38</v>
      </c>
      <c r="B23" s="21" t="s">
        <v>37</v>
      </c>
      <c r="C23" s="22">
        <v>299.51</v>
      </c>
      <c r="D23" s="23">
        <v>0</v>
      </c>
      <c r="E23" s="24">
        <v>0</v>
      </c>
      <c r="F23" s="40">
        <v>0</v>
      </c>
    </row>
    <row r="24" spans="1:7">
      <c r="A24" s="25" t="s">
        <v>22</v>
      </c>
      <c r="B24" s="26" t="s">
        <v>37</v>
      </c>
      <c r="C24" s="27">
        <f>SUM(C4:C23)</f>
        <v>3508066.1578999995</v>
      </c>
      <c r="D24" s="28">
        <f>SUM(D4:D23)</f>
        <v>3321857.2400000007</v>
      </c>
      <c r="E24" s="29">
        <f>SUM(E4:E22)</f>
        <v>3466122.9583016746</v>
      </c>
      <c r="F24" s="41">
        <f>SUM(F4:F22)</f>
        <v>3135549.4111969969</v>
      </c>
    </row>
    <row r="25" spans="1:7">
      <c r="A25" s="3" t="s">
        <v>33</v>
      </c>
      <c r="B25" s="4" t="s">
        <v>37</v>
      </c>
      <c r="C25" s="9">
        <v>114213.74</v>
      </c>
      <c r="D25" s="30">
        <v>105502.56</v>
      </c>
      <c r="E25" s="31">
        <f>'[1]Daten Nicht-Energetische'!D9</f>
        <v>113143.87349792232</v>
      </c>
      <c r="F25" s="42">
        <f>'[1]Daten Nicht-Energetische'!E9</f>
        <v>116098.03478717414</v>
      </c>
    </row>
    <row r="26" spans="1:7">
      <c r="A26" s="5" t="s">
        <v>24</v>
      </c>
      <c r="B26" s="1" t="s">
        <v>37</v>
      </c>
      <c r="C26" s="32">
        <f>SUM(C24,C25)</f>
        <v>3622279.8978999997</v>
      </c>
      <c r="D26" s="33">
        <f>SUM(D24,D25)</f>
        <v>3427359.8000000007</v>
      </c>
      <c r="E26" s="34">
        <f>SUM(E24:E25)</f>
        <v>3579266.831799597</v>
      </c>
      <c r="F26" s="43">
        <f>SUM(F24:F25)</f>
        <v>3251647.4459841712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THG Emissionen</vt:lpstr>
      <vt:lpstr>Endenergieverbrauch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2025-03-28T10:06:46Z</dcterms:modified>
</cp:coreProperties>
</file>